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光伏投资测算" sheetId="1" state="visible" r:id="rId1"/>
    <sheet xmlns:r="http://schemas.openxmlformats.org/officeDocument/2006/relationships" name="各省峰谷差参考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0.0"/>
  </numFmts>
  <fonts count="11">
    <font>
      <name val="Calibri"/>
      <family val="2"/>
      <color theme="1"/>
      <sz val="11"/>
      <scheme val="minor"/>
    </font>
    <font>
      <name val="微软雅黑"/>
      <b val="1"/>
      <color rgb="00D4A574"/>
      <sz val="16"/>
    </font>
    <font>
      <name val="微软雅黑"/>
      <color rgb="00666666"/>
      <sz val="11"/>
    </font>
    <font>
      <name val="微软雅黑"/>
      <b val="1"/>
      <color rgb="00D4A574"/>
      <sz val="12"/>
    </font>
    <font>
      <name val="微软雅黑"/>
      <color rgb="00333333"/>
      <sz val="11"/>
    </font>
    <font>
      <name val="微软雅黑"/>
      <color rgb="000000FF"/>
      <sz val="11"/>
    </font>
    <font>
      <name val="微软雅黑"/>
      <color rgb="00999999"/>
      <sz val="10"/>
    </font>
    <font>
      <name val="微软雅黑"/>
      <color rgb="00000000"/>
      <sz val="11"/>
    </font>
    <font>
      <name val="微软雅黑"/>
      <b val="1"/>
      <color rgb="00C0392B"/>
      <sz val="12"/>
    </font>
    <font>
      <name val="微软雅黑"/>
      <b val="1"/>
      <color rgb="00D4A574"/>
      <sz val="14"/>
    </font>
    <font>
      <name val="微软雅黑"/>
      <b val="1"/>
      <color rgb="00FFFFFF"/>
      <sz val="11"/>
    </font>
  </fonts>
  <fills count="5">
    <fill>
      <patternFill/>
    </fill>
    <fill>
      <patternFill patternType="gray125"/>
    </fill>
    <fill>
      <patternFill patternType="solid">
        <fgColor rgb="00FFF8E7"/>
      </patternFill>
    </fill>
    <fill>
      <patternFill patternType="solid">
        <fgColor rgb="00E8F5E9"/>
      </patternFill>
    </fill>
    <fill>
      <patternFill patternType="solid">
        <fgColor rgb="00D4A574"/>
      </patternFill>
    </fill>
  </fills>
  <borders count="2">
    <border>
      <left/>
      <right/>
      <top/>
      <bottom/>
      <diagonal/>
    </border>
    <border>
      <left style="thin">
        <color rgb="00F0D9B5"/>
      </left>
      <right style="thin">
        <color rgb="00F0D9B5"/>
      </right>
      <top style="thin">
        <color rgb="00F0D9B5"/>
      </top>
      <bottom style="thin">
        <color rgb="00F0D9B5"/>
      </bottom>
    </border>
  </borders>
  <cellStyleXfs count="1">
    <xf numFmtId="0" fontId="0" fillId="0" borderId="0"/>
  </cellStyleXfs>
  <cellXfs count="17">
    <xf numFmtId="0" fontId="0" fillId="0" borderId="0" pivotButton="0" quotePrefix="0" xfId="0"/>
    <xf numFmtId="0" fontId="1" fillId="0" borderId="0" applyAlignment="1" pivotButton="0" quotePrefix="0" xfId="0">
      <alignment horizontal="center"/>
    </xf>
    <xf numFmtId="0" fontId="2" fillId="0" borderId="0" applyAlignment="1" pivotButton="0" quotePrefix="0" xfId="0">
      <alignment horizontal="center"/>
    </xf>
    <xf numFmtId="0" fontId="3" fillId="0" borderId="0" pivotButton="0" quotePrefix="0" xfId="0"/>
    <xf numFmtId="0" fontId="4" fillId="0" borderId="1" pivotButton="0" quotePrefix="0" xfId="0"/>
    <xf numFmtId="0" fontId="5" fillId="2" borderId="1" applyAlignment="1" pivotButton="0" quotePrefix="0" xfId="0">
      <alignment horizontal="center"/>
    </xf>
    <xf numFmtId="0" fontId="6" fillId="0" borderId="0" applyAlignment="1" pivotButton="0" quotePrefix="0" xfId="0">
      <alignment horizontal="left"/>
    </xf>
    <xf numFmtId="4" fontId="7" fillId="0" borderId="1" pivotButton="0" quotePrefix="0" xfId="0"/>
    <xf numFmtId="0" fontId="6" fillId="0" borderId="0" pivotButton="0" quotePrefix="0" xfId="0"/>
    <xf numFmtId="164" fontId="8" fillId="3" borderId="1" pivotButton="0" quotePrefix="0" xfId="0"/>
    <xf numFmtId="0" fontId="6" fillId="0" borderId="0" applyAlignment="1" pivotButton="0" quotePrefix="0" xfId="0">
      <alignment wrapText="1"/>
    </xf>
    <xf numFmtId="0" fontId="9" fillId="0" borderId="0" applyAlignment="1" pivotButton="0" quotePrefix="0" xfId="0">
      <alignment horizontal="center"/>
    </xf>
    <xf numFmtId="0" fontId="6" fillId="0" borderId="0" applyAlignment="1" pivotButton="0" quotePrefix="0" xfId="0">
      <alignment horizontal="center"/>
    </xf>
    <xf numFmtId="0" fontId="10" fillId="4" borderId="1" applyAlignment="1" pivotButton="0" quotePrefix="0" xfId="0">
      <alignment horizontal="center"/>
    </xf>
    <xf numFmtId="0" fontId="4" fillId="0" borderId="1" applyAlignment="1" pivotButton="0" quotePrefix="0" xfId="0">
      <alignment horizontal="center"/>
    </xf>
    <xf numFmtId="2" fontId="7" fillId="0" borderId="1" applyAlignment="1" pivotButton="0" quotePrefix="0" xfId="0">
      <alignment horizontal="center"/>
    </xf>
    <xf numFmtId="0" fontId="7" fillId="0" borderId="1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B2:F47"/>
  <sheetViews>
    <sheetView workbookViewId="0">
      <selection activeCell="A1" sqref="A1"/>
    </sheetView>
  </sheetViews>
  <sheetFormatPr baseColWidth="8" defaultRowHeight="15"/>
  <cols>
    <col width="4" customWidth="1" min="1" max="1"/>
    <col width="22" customWidth="1" min="2" max="2"/>
    <col width="18" customWidth="1" min="3" max="3"/>
    <col width="14" customWidth="1" min="4" max="4"/>
    <col width="14" customWidth="1" min="5" max="5"/>
    <col width="14" customWidth="1" min="6" max="6"/>
  </cols>
  <sheetData>
    <row r="2">
      <c r="B2" s="1" t="inlineStr">
        <is>
          <t>屋顶光伏+储能 投资测算表</t>
        </is>
      </c>
    </row>
    <row r="3">
      <c r="B3" s="2" t="inlineStr">
        <is>
          <t>输入黄色区域的参数，自动计算回本周期（数据仅供参考，不构成投资建议）</t>
        </is>
      </c>
    </row>
    <row r="5">
      <c r="B5" s="3" t="inlineStr">
        <is>
          <t>▎基本参数（请填入实际数据）</t>
        </is>
      </c>
    </row>
    <row r="6">
      <c r="B6" s="4" t="inlineStr">
        <is>
          <t>屋顶可用面积</t>
        </is>
      </c>
      <c r="C6" s="5" t="n">
        <v>3000</v>
      </c>
      <c r="D6" s="6" t="inlineStr">
        <is>
          <t>㎡</t>
        </is>
      </c>
    </row>
    <row r="7">
      <c r="B7" s="4" t="inlineStr">
        <is>
          <t>装机容量</t>
        </is>
      </c>
      <c r="C7" s="5" t="n">
        <v>500</v>
      </c>
      <c r="D7" s="6" t="inlineStr">
        <is>
          <t>kW</t>
        </is>
      </c>
    </row>
    <row r="8">
      <c r="B8" s="4" t="inlineStr">
        <is>
          <t>当地工业电价</t>
        </is>
      </c>
      <c r="C8" s="5" t="n">
        <v>0.75</v>
      </c>
      <c r="D8" s="6" t="inlineStr">
        <is>
          <t>元/度</t>
        </is>
      </c>
    </row>
    <row r="9">
      <c r="B9" s="4" t="inlineStr">
        <is>
          <t>年利用小时数</t>
        </is>
      </c>
      <c r="C9" s="5" t="n">
        <v>1000</v>
      </c>
      <c r="D9" s="6" t="inlineStr">
        <is>
          <t>小时</t>
        </is>
      </c>
    </row>
    <row r="10">
      <c r="B10" s="4" t="inlineStr">
        <is>
          <t>系统效率系数</t>
        </is>
      </c>
      <c r="C10" s="5" t="n">
        <v>0.8</v>
      </c>
    </row>
    <row r="11">
      <c r="B11" s="4" t="inlineStr">
        <is>
          <t>自用比例</t>
        </is>
      </c>
      <c r="C11" s="5" t="n">
        <v>0.7</v>
      </c>
    </row>
    <row r="12">
      <c r="B12" s="4" t="inlineStr">
        <is>
          <t>上网电价（脱硫煤）</t>
        </is>
      </c>
      <c r="C12" s="5" t="n">
        <v>0.4</v>
      </c>
      <c r="D12" s="6" t="inlineStr">
        <is>
          <t>元/度</t>
        </is>
      </c>
    </row>
    <row r="13">
      <c r="B13" s="4" t="inlineStr">
        <is>
          <t>光伏系统造价</t>
        </is>
      </c>
      <c r="C13" s="5" t="n">
        <v>2.5</v>
      </c>
      <c r="D13" s="6" t="inlineStr">
        <is>
          <t>元/W</t>
        </is>
      </c>
    </row>
    <row r="14">
      <c r="B14" s="4" t="inlineStr">
        <is>
          <t>储能容量</t>
        </is>
      </c>
      <c r="C14" s="5" t="n">
        <v>100</v>
      </c>
      <c r="D14" s="6" t="inlineStr">
        <is>
          <t>kWh</t>
        </is>
      </c>
    </row>
    <row r="15">
      <c r="B15" s="4" t="inlineStr">
        <is>
          <t>储能系统造价</t>
        </is>
      </c>
      <c r="C15" s="5" t="n">
        <v>1</v>
      </c>
      <c r="D15" s="6" t="inlineStr">
        <is>
          <t>元/Wh</t>
        </is>
      </c>
    </row>
    <row r="16">
      <c r="B16" s="4" t="inlineStr">
        <is>
          <t>储能效率</t>
        </is>
      </c>
      <c r="C16" s="5" t="n">
        <v>0.88</v>
      </c>
    </row>
    <row r="17">
      <c r="B17" s="4" t="inlineStr">
        <is>
          <t>每日充放次数</t>
        </is>
      </c>
      <c r="C17" s="5" t="n">
        <v>2</v>
      </c>
      <c r="D17" s="6" t="inlineStr">
        <is>
          <t>次</t>
        </is>
      </c>
    </row>
    <row r="18">
      <c r="B18" s="4" t="inlineStr">
        <is>
          <t>峰时电价</t>
        </is>
      </c>
      <c r="C18" s="5" t="n">
        <v>1.05</v>
      </c>
      <c r="D18" s="6" t="inlineStr">
        <is>
          <t>元/度</t>
        </is>
      </c>
    </row>
    <row r="19">
      <c r="B19" s="4" t="inlineStr">
        <is>
          <t>谷时电价</t>
        </is>
      </c>
      <c r="C19" s="5" t="n">
        <v>0.35</v>
      </c>
      <c r="D19" s="6" t="inlineStr">
        <is>
          <t>元/度</t>
        </is>
      </c>
    </row>
    <row r="20">
      <c r="B20" s="4" t="inlineStr">
        <is>
          <t>年运行天数</t>
        </is>
      </c>
      <c r="C20" s="5" t="n">
        <v>300</v>
      </c>
      <c r="D20" s="6" t="inlineStr">
        <is>
          <t>天</t>
        </is>
      </c>
    </row>
    <row r="22">
      <c r="B22" s="3" t="inlineStr">
        <is>
          <t>▎光伏收益计算</t>
        </is>
      </c>
    </row>
    <row r="24">
      <c r="B24" s="4" t="inlineStr">
        <is>
          <t>年发电量</t>
        </is>
      </c>
      <c r="C24" s="7">
        <f>C7*C9*C10</f>
        <v/>
      </c>
      <c r="D24" s="8" t="inlineStr">
        <is>
          <t>度</t>
        </is>
      </c>
    </row>
    <row r="25">
      <c r="B25" s="4" t="inlineStr">
        <is>
          <t>年自用电量</t>
        </is>
      </c>
      <c r="C25" s="7">
        <f>C24*C11</f>
        <v/>
      </c>
      <c r="D25" s="8" t="inlineStr">
        <is>
          <t>度</t>
        </is>
      </c>
    </row>
    <row r="26">
      <c r="B26" s="4" t="inlineStr">
        <is>
          <t>年上网电量</t>
        </is>
      </c>
      <c r="C26" s="7">
        <f>C24-C25</f>
        <v/>
      </c>
      <c r="D26" s="8" t="inlineStr">
        <is>
          <t>度</t>
        </is>
      </c>
    </row>
    <row r="27">
      <c r="B27" s="4" t="inlineStr">
        <is>
          <t>年自用省电费</t>
        </is>
      </c>
      <c r="C27" s="7">
        <f>C25*C8/10000</f>
        <v/>
      </c>
      <c r="D27" s="8" t="inlineStr">
        <is>
          <t>万元</t>
        </is>
      </c>
    </row>
    <row r="28">
      <c r="B28" s="4" t="inlineStr">
        <is>
          <t>年上网卖电收入</t>
        </is>
      </c>
      <c r="C28" s="7">
        <f>C26*C12/10000</f>
        <v/>
      </c>
      <c r="D28" s="8" t="inlineStr">
        <is>
          <t>万元</t>
        </is>
      </c>
    </row>
    <row r="29">
      <c r="B29" s="4" t="inlineStr">
        <is>
          <t>光伏年总收益</t>
        </is>
      </c>
      <c r="C29" s="7">
        <f>C27+C28</f>
        <v/>
      </c>
      <c r="D29" s="8" t="inlineStr">
        <is>
          <t>万元</t>
        </is>
      </c>
    </row>
    <row r="30">
      <c r="B30" s="4" t="inlineStr">
        <is>
          <t>光伏总投资</t>
        </is>
      </c>
      <c r="C30" s="7">
        <f>C7*C13/10</f>
        <v/>
      </c>
      <c r="D30" s="8" t="inlineStr">
        <is>
          <t>万元</t>
        </is>
      </c>
    </row>
    <row r="31">
      <c r="B31" s="4" t="inlineStr">
        <is>
          <t>光伏回本周期</t>
        </is>
      </c>
      <c r="C31" s="9">
        <f>IF(C29=0,"-",ROUND(C30/C29,1))</f>
        <v/>
      </c>
      <c r="D31" s="8" t="inlineStr">
        <is>
          <t>年</t>
        </is>
      </c>
    </row>
    <row r="33">
      <c r="B33" s="3" t="inlineStr">
        <is>
          <t>▎储能收益计算（峰谷套利）</t>
        </is>
      </c>
    </row>
    <row r="35">
      <c r="B35" s="4" t="inlineStr">
        <is>
          <t>峰谷差</t>
        </is>
      </c>
      <c r="C35" s="7">
        <f>C18-C19</f>
        <v/>
      </c>
      <c r="D35" s="8" t="inlineStr">
        <is>
          <t>元/度</t>
        </is>
      </c>
    </row>
    <row r="36">
      <c r="B36" s="4" t="inlineStr">
        <is>
          <t>日收益</t>
        </is>
      </c>
      <c r="C36" s="7">
        <f>C14*C35*C17*C16</f>
        <v/>
      </c>
      <c r="D36" s="8" t="inlineStr">
        <is>
          <t>元</t>
        </is>
      </c>
    </row>
    <row r="37">
      <c r="B37" s="4" t="inlineStr">
        <is>
          <t>年收益</t>
        </is>
      </c>
      <c r="C37" s="7">
        <f>C36*C20/10000</f>
        <v/>
      </c>
      <c r="D37" s="8" t="inlineStr">
        <is>
          <t>万元</t>
        </is>
      </c>
    </row>
    <row r="38">
      <c r="B38" s="4" t="inlineStr">
        <is>
          <t>储能总投资</t>
        </is>
      </c>
      <c r="C38" s="7">
        <f>C14*1000*C15/10000</f>
        <v/>
      </c>
      <c r="D38" s="8" t="inlineStr">
        <is>
          <t>万元</t>
        </is>
      </c>
    </row>
    <row r="39">
      <c r="B39" s="4" t="inlineStr">
        <is>
          <t>储能回本周期</t>
        </is>
      </c>
      <c r="C39" s="9">
        <f>IF(C37=0,"-",ROUND(C38/C37,1))</f>
        <v/>
      </c>
      <c r="D39" s="8" t="inlineStr">
        <is>
          <t>年</t>
        </is>
      </c>
    </row>
    <row r="41">
      <c r="B41" s="3" t="inlineStr">
        <is>
          <t>▎综合汇总</t>
        </is>
      </c>
    </row>
    <row r="43">
      <c r="B43" s="4" t="inlineStr">
        <is>
          <t>光伏+储能总投资</t>
        </is>
      </c>
      <c r="C43" s="7">
        <f>C30+C38</f>
        <v/>
      </c>
      <c r="D43" s="8" t="inlineStr">
        <is>
          <t>万元</t>
        </is>
      </c>
    </row>
    <row r="44">
      <c r="B44" s="4" t="inlineStr">
        <is>
          <t>光伏+储能年总收益</t>
        </is>
      </c>
      <c r="C44" s="7">
        <f>C29+C37</f>
        <v/>
      </c>
      <c r="D44" s="8" t="inlineStr">
        <is>
          <t>万元</t>
        </is>
      </c>
    </row>
    <row r="45">
      <c r="B45" s="4" t="inlineStr">
        <is>
          <t>综合回本周期</t>
        </is>
      </c>
      <c r="C45" s="9">
        <f>IF(C44=0,"-",ROUND(C43/C44,1))</f>
        <v/>
      </c>
      <c r="D45" s="8" t="inlineStr">
        <is>
          <t>年</t>
        </is>
      </c>
    </row>
    <row r="47">
      <c r="B47" s="10" t="inlineStr">
        <is>
          <t>注：以上计算基于简化假设，实际收益受地区电价、光照条件、屋顶朝向、运行时长等因素影响，仅供参考，不构成投资承诺。</t>
        </is>
      </c>
    </row>
  </sheetData>
  <mergeCells count="7">
    <mergeCell ref="B47:F47"/>
    <mergeCell ref="B2:F2"/>
    <mergeCell ref="B33:F33"/>
    <mergeCell ref="B3:F3"/>
    <mergeCell ref="B5:F5"/>
    <mergeCell ref="B22:F22"/>
    <mergeCell ref="B41:F4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B2:F22"/>
  <sheetViews>
    <sheetView workbookViewId="0">
      <selection activeCell="A1" sqref="A1"/>
    </sheetView>
  </sheetViews>
  <sheetFormatPr baseColWidth="8" defaultRowHeight="15"/>
  <cols>
    <col width="4" customWidth="1" min="1" max="1"/>
    <col width="12" customWidth="1" min="2" max="2"/>
    <col width="16" customWidth="1" min="3" max="3"/>
    <col width="16" customWidth="1" min="4" max="4"/>
    <col width="16" customWidth="1" min="5" max="5"/>
    <col width="18" customWidth="1" min="6" max="6"/>
  </cols>
  <sheetData>
    <row r="2">
      <c r="B2" s="11" t="inlineStr">
        <is>
          <t>各省工商业分时电价峰谷差参考（2026年5月）</t>
        </is>
      </c>
    </row>
    <row r="3">
      <c r="B3" s="12" t="inlineStr">
        <is>
          <t>峰谷差大于0.5元/度适合上储能，数据仅供参考，以当地供电公司公布为准</t>
        </is>
      </c>
    </row>
    <row r="4">
      <c r="B4" s="13" t="inlineStr">
        <is>
          <t>省份</t>
        </is>
      </c>
      <c r="C4" s="13" t="inlineStr">
        <is>
          <t>峰时电价(元/度)</t>
        </is>
      </c>
      <c r="D4" s="13" t="inlineStr">
        <is>
          <t>谷时电价(元/度)</t>
        </is>
      </c>
      <c r="E4" s="13" t="inlineStr">
        <is>
          <t>峰谷差(元/度)</t>
        </is>
      </c>
      <c r="F4" s="13" t="inlineStr">
        <is>
          <t>是否推荐储能</t>
        </is>
      </c>
    </row>
    <row r="5">
      <c r="B5" s="14" t="inlineStr">
        <is>
          <t>浙江</t>
        </is>
      </c>
      <c r="C5" s="15" t="n">
        <v>1.05</v>
      </c>
      <c r="D5" s="15" t="n">
        <v>0.35</v>
      </c>
      <c r="E5" s="15">
        <f>C5-D5</f>
        <v/>
      </c>
      <c r="F5" s="16">
        <f>IF(E5&gt;0.6,"推荐",IF(E5&gt;0.5,"可考虑","不建议"))</f>
        <v/>
      </c>
    </row>
    <row r="6">
      <c r="B6" s="14" t="inlineStr">
        <is>
          <t>广东</t>
        </is>
      </c>
      <c r="C6" s="15" t="n">
        <v>1.1</v>
      </c>
      <c r="D6" s="15" t="n">
        <v>0.32</v>
      </c>
      <c r="E6" s="15">
        <f>C6-D6</f>
        <v/>
      </c>
      <c r="F6" s="16">
        <f>IF(E6&gt;0.6,"推荐",IF(E6&gt;0.5,"可考虑","不建议"))</f>
        <v/>
      </c>
    </row>
    <row r="7">
      <c r="B7" s="14" t="inlineStr">
        <is>
          <t>江苏</t>
        </is>
      </c>
      <c r="C7" s="15" t="n">
        <v>1.05</v>
      </c>
      <c r="D7" s="15" t="n">
        <v>0.38</v>
      </c>
      <c r="E7" s="15">
        <f>C7-D7</f>
        <v/>
      </c>
      <c r="F7" s="16">
        <f>IF(E7&gt;0.6,"推荐",IF(E7&gt;0.5,"可考虑","不建议"))</f>
        <v/>
      </c>
    </row>
    <row r="8">
      <c r="B8" s="14" t="inlineStr">
        <is>
          <t>山东</t>
        </is>
      </c>
      <c r="C8" s="15" t="n">
        <v>0.95</v>
      </c>
      <c r="D8" s="15" t="n">
        <v>0.35</v>
      </c>
      <c r="E8" s="15">
        <f>C8-D8</f>
        <v/>
      </c>
      <c r="F8" s="16">
        <f>IF(E8&gt;0.6,"推荐",IF(E8&gt;0.5,"可考虑","不建议"))</f>
        <v/>
      </c>
    </row>
    <row r="9">
      <c r="B9" s="14" t="inlineStr">
        <is>
          <t>山西</t>
        </is>
      </c>
      <c r="C9" s="15" t="n">
        <v>0.9</v>
      </c>
      <c r="D9" s="15" t="n">
        <v>0.3</v>
      </c>
      <c r="E9" s="15">
        <f>C9-D9</f>
        <v/>
      </c>
      <c r="F9" s="16">
        <f>IF(E9&gt;0.6,"推荐",IF(E9&gt;0.5,"可考虑","不建议"))</f>
        <v/>
      </c>
    </row>
    <row r="10">
      <c r="B10" s="14" t="inlineStr">
        <is>
          <t>安徽</t>
        </is>
      </c>
      <c r="C10" s="15" t="n">
        <v>0.95</v>
      </c>
      <c r="D10" s="15" t="n">
        <v>0.38</v>
      </c>
      <c r="E10" s="15">
        <f>C10-D10</f>
        <v/>
      </c>
      <c r="F10" s="16">
        <f>IF(E10&gt;0.6,"推荐",IF(E10&gt;0.5,"可考虑","不建议"))</f>
        <v/>
      </c>
    </row>
    <row r="11">
      <c r="B11" s="14" t="inlineStr">
        <is>
          <t>福建</t>
        </is>
      </c>
      <c r="C11" s="15" t="n">
        <v>0.95</v>
      </c>
      <c r="D11" s="15" t="n">
        <v>0.35</v>
      </c>
      <c r="E11" s="15">
        <f>C11-D11</f>
        <v/>
      </c>
      <c r="F11" s="16">
        <f>IF(E11&gt;0.6,"推荐",IF(E11&gt;0.5,"可考虑","不建议"))</f>
        <v/>
      </c>
    </row>
    <row r="12">
      <c r="B12" s="14" t="inlineStr">
        <is>
          <t>河南</t>
        </is>
      </c>
      <c r="C12" s="15" t="n">
        <v>0.88</v>
      </c>
      <c r="D12" s="15" t="n">
        <v>0.35</v>
      </c>
      <c r="E12" s="15">
        <f>C12-D12</f>
        <v/>
      </c>
      <c r="F12" s="16">
        <f>IF(E12&gt;0.6,"推荐",IF(E12&gt;0.5,"可考虑","不建议"))</f>
        <v/>
      </c>
    </row>
    <row r="13">
      <c r="B13" s="14" t="inlineStr">
        <is>
          <t>湖南</t>
        </is>
      </c>
      <c r="C13" s="15" t="n">
        <v>0.9</v>
      </c>
      <c r="D13" s="15" t="n">
        <v>0.38</v>
      </c>
      <c r="E13" s="15">
        <f>C13-D13</f>
        <v/>
      </c>
      <c r="F13" s="16">
        <f>IF(E13&gt;0.6,"推荐",IF(E13&gt;0.5,"可考虑","不建议"))</f>
        <v/>
      </c>
    </row>
    <row r="14">
      <c r="B14" s="14" t="inlineStr">
        <is>
          <t>四川</t>
        </is>
      </c>
      <c r="C14" s="15" t="n">
        <v>0.92</v>
      </c>
      <c r="D14" s="15" t="n">
        <v>0.4</v>
      </c>
      <c r="E14" s="15">
        <f>C14-D14</f>
        <v/>
      </c>
      <c r="F14" s="16">
        <f>IF(E14&gt;0.6,"推荐",IF(E14&gt;0.5,"可考虑","不建议"))</f>
        <v/>
      </c>
    </row>
    <row r="15">
      <c r="B15" s="14" t="inlineStr">
        <is>
          <t>河北</t>
        </is>
      </c>
      <c r="C15" s="15" t="n">
        <v>0.9</v>
      </c>
      <c r="D15" s="15" t="n">
        <v>0.35</v>
      </c>
      <c r="E15" s="15">
        <f>C15-D15</f>
        <v/>
      </c>
      <c r="F15" s="16">
        <f>IF(E15&gt;0.6,"推荐",IF(E15&gt;0.5,"可考虑","不建议"))</f>
        <v/>
      </c>
    </row>
    <row r="16">
      <c r="B16" s="14" t="inlineStr">
        <is>
          <t>上海</t>
        </is>
      </c>
      <c r="C16" s="15" t="n">
        <v>1.05</v>
      </c>
      <c r="D16" s="15" t="n">
        <v>0.4</v>
      </c>
      <c r="E16" s="15">
        <f>C16-D16</f>
        <v/>
      </c>
      <c r="F16" s="16">
        <f>IF(E16&gt;0.6,"推荐",IF(E16&gt;0.5,"可考虑","不建议"))</f>
        <v/>
      </c>
    </row>
    <row r="17">
      <c r="B17" s="14" t="inlineStr">
        <is>
          <t>北京</t>
        </is>
      </c>
      <c r="C17" s="15" t="n">
        <v>1.02</v>
      </c>
      <c r="D17" s="15" t="n">
        <v>0.38</v>
      </c>
      <c r="E17" s="15">
        <f>C17-D17</f>
        <v/>
      </c>
      <c r="F17" s="16">
        <f>IF(E17&gt;0.6,"推荐",IF(E17&gt;0.5,"可考虑","不建议"))</f>
        <v/>
      </c>
    </row>
    <row r="18">
      <c r="B18" s="14" t="inlineStr">
        <is>
          <t>辽宁</t>
        </is>
      </c>
      <c r="C18" s="15" t="n">
        <v>0.85</v>
      </c>
      <c r="D18" s="15" t="n">
        <v>0.35</v>
      </c>
      <c r="E18" s="15">
        <f>C18-D18</f>
        <v/>
      </c>
      <c r="F18" s="16">
        <f>IF(E18&gt;0.6,"推荐",IF(E18&gt;0.5,"可考虑","不建议"))</f>
        <v/>
      </c>
    </row>
    <row r="19">
      <c r="B19" s="14" t="inlineStr">
        <is>
          <t>湖北</t>
        </is>
      </c>
      <c r="C19" s="15" t="n">
        <v>0.85</v>
      </c>
      <c r="D19" s="15" t="n">
        <v>0.42</v>
      </c>
      <c r="E19" s="15">
        <f>C19-D19</f>
        <v/>
      </c>
      <c r="F19" s="16">
        <f>IF(E19&gt;0.6,"推荐",IF(E19&gt;0.5,"可考虑","不建议"))</f>
        <v/>
      </c>
    </row>
    <row r="20">
      <c r="B20" s="14" t="inlineStr">
        <is>
          <t>陕西</t>
        </is>
      </c>
      <c r="C20" s="15" t="n">
        <v>0.8</v>
      </c>
      <c r="D20" s="15" t="n">
        <v>0.38</v>
      </c>
      <c r="E20" s="15">
        <f>C20-D20</f>
        <v/>
      </c>
      <c r="F20" s="16">
        <f>IF(E20&gt;0.6,"推荐",IF(E20&gt;0.5,"可考虑","不建议"))</f>
        <v/>
      </c>
    </row>
    <row r="22">
      <c r="B22" s="10" t="inlineStr">
        <is>
          <t>数据来源：各省电网公司公布的一般工商业分时电价（2026年5月整理），实际执行价格以当地供电公司为准。</t>
        </is>
      </c>
    </row>
  </sheetData>
  <mergeCells count="3">
    <mergeCell ref="B2:F2"/>
    <mergeCell ref="B22:F22"/>
    <mergeCell ref="B3:F3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2026-05-26T14:48:18Z</dcterms:created>
  <dcterms:modified xmlns:dcterms="http://purl.org/dc/terms/" xmlns:xsi="http://www.w3.org/2001/XMLSchema-instance" xsi:type="dcterms:W3CDTF">2026-05-26T16:35:13Z</dcterms:modified>
</cp:coreProperties>
</file>