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能耗自查清单" sheetId="1" state="visible" r:id="rId1"/>
    <sheet xmlns:r="http://schemas.openxmlformats.org/officeDocument/2006/relationships" name="冷库变频测算表" sheetId="2" state="visible" r:id="rId2"/>
    <sheet xmlns:r="http://schemas.openxmlformats.org/officeDocument/2006/relationships" name="余热回收速算表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1">
    <font>
      <name val="Calibri"/>
      <family val="2"/>
      <color theme="1"/>
      <sz val="11"/>
      <scheme val="minor"/>
    </font>
    <font>
      <name val="微软雅黑"/>
      <b val="1"/>
      <color rgb="001B3A5C"/>
      <sz val="16"/>
    </font>
    <font>
      <name val="微软雅黑"/>
      <color rgb="00999999"/>
      <sz val="9"/>
    </font>
    <font>
      <name val="微软雅黑"/>
      <b val="1"/>
      <color rgb="00FFFFFF"/>
      <sz val="11"/>
    </font>
    <font>
      <name val="微软雅黑"/>
      <color rgb="00333333"/>
      <sz val="11"/>
    </font>
    <font>
      <name val="微软雅黑"/>
      <b val="1"/>
      <color rgb="008B4513"/>
      <sz val="11"/>
    </font>
    <font>
      <name val="微软雅黑"/>
      <color rgb="000000FF"/>
      <sz val="11"/>
    </font>
    <font>
      <name val="微软雅黑"/>
      <b val="1"/>
      <color rgb="001B3A5C"/>
      <sz val="12"/>
    </font>
    <font>
      <name val="微软雅黑"/>
      <color rgb="00000000"/>
      <sz val="11"/>
    </font>
    <font>
      <name val="微软雅黑"/>
      <b val="1"/>
      <color rgb="0027AE60"/>
      <sz val="11"/>
    </font>
    <font>
      <name val="微软雅黑"/>
      <b val="1"/>
      <color rgb="00C0392B"/>
      <sz val="11"/>
    </font>
  </fonts>
  <fills count="3">
    <fill>
      <patternFill/>
    </fill>
    <fill>
      <patternFill patternType="gray125"/>
    </fill>
    <fill>
      <patternFill patternType="solid">
        <fgColor rgb="001B3A5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4" fillId="0" borderId="1" pivotButton="0" quotePrefix="0" xfId="0"/>
    <xf numFmtId="3" fontId="6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9" fontId="6" fillId="0" borderId="1" applyAlignment="1" pivotButton="0" quotePrefix="0" xfId="0">
      <alignment horizontal="center" vertical="center" wrapText="1"/>
    </xf>
    <xf numFmtId="164" fontId="8" fillId="0" borderId="1" applyAlignment="1" pivotButton="0" quotePrefix="0" xfId="0">
      <alignment horizontal="center" vertical="center" wrapText="1"/>
    </xf>
    <xf numFmtId="3" fontId="9" fillId="0" borderId="1" applyAlignment="1" pivotButton="0" quotePrefix="0" xfId="0">
      <alignment horizontal="center" vertical="center" wrapText="1"/>
    </xf>
    <xf numFmtId="164" fontId="9" fillId="0" borderId="1" applyAlignment="1" pivotButton="0" quotePrefix="0" xfId="0">
      <alignment horizontal="center" vertical="center" wrapText="1"/>
    </xf>
    <xf numFmtId="0" fontId="5" fillId="0" borderId="0" pivotButton="0" quotePrefix="0" xfId="0"/>
    <xf numFmtId="3" fontId="10" fillId="0" borderId="1" applyAlignment="1" pivotButton="0" quotePrefix="0" xfId="0">
      <alignment horizontal="center" vertical="center" wrapText="1"/>
    </xf>
    <xf numFmtId="2" fontId="8" fillId="0" borderId="1" applyAlignment="1" pivotButton="0" quotePrefix="0" xfId="0">
      <alignment horizontal="center" vertical="center" wrapText="1"/>
    </xf>
    <xf numFmtId="3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5" customWidth="1" min="1" max="1"/>
    <col width="8" customWidth="1" min="2" max="2"/>
    <col width="45" customWidth="1" min="3" max="3"/>
    <col width="18" customWidth="1" min="4" max="4"/>
    <col width="18" customWidth="1" min="5" max="5"/>
  </cols>
  <sheetData>
    <row r="1">
      <c r="A1" s="1" t="inlineStr">
        <is>
          <t>食品厂节能改造——能耗自查清单</t>
        </is>
      </c>
    </row>
    <row r="2">
      <c r="A2" s="2" t="inlineStr">
        <is>
          <t>说明：蓝色单元格为填写区域，根据你工厂实际情况填入数据</t>
        </is>
      </c>
    </row>
    <row r="4">
      <c r="A4" s="3" t="inlineStr">
        <is>
          <t>序号</t>
        </is>
      </c>
      <c r="B4" s="3" t="inlineStr">
        <is>
          <t>自查项目</t>
        </is>
      </c>
      <c r="C4" s="3" t="inlineStr">
        <is>
          <t>判断标准</t>
        </is>
      </c>
      <c r="D4" s="3" t="inlineStr">
        <is>
          <t>你的情况</t>
        </is>
      </c>
      <c r="E4" s="3" t="inlineStr">
        <is>
          <t>是否需要改</t>
        </is>
      </c>
    </row>
    <row r="5">
      <c r="A5" s="4" t="n">
        <v>1</v>
      </c>
      <c r="B5" s="5" t="inlineStr">
        <is>
          <t>变压器容量</t>
        </is>
      </c>
      <c r="C5" s="6" t="inlineStr">
        <is>
          <t>800kVA以上为大工业用户，基本电费占比高</t>
        </is>
      </c>
      <c r="D5" s="7" t="inlineStr"/>
      <c r="E5" s="4" t="n"/>
    </row>
    <row r="6">
      <c r="A6" s="4" t="n">
        <v>2</v>
      </c>
      <c r="B6" s="5" t="inlineStr">
        <is>
          <t>冷库制冷系统</t>
        </is>
      </c>
      <c r="C6" s="6" t="inlineStr">
        <is>
          <t>24小时运行，月电费占比超40%建议做变频改造</t>
        </is>
      </c>
      <c r="D6" s="7" t="inlineStr"/>
      <c r="E6" s="4" t="n"/>
    </row>
    <row r="7">
      <c r="A7" s="4" t="n">
        <v>3</v>
      </c>
      <c r="B7" s="5" t="inlineStr">
        <is>
          <t>压缩机类型</t>
        </is>
      </c>
      <c r="C7" s="6" t="inlineStr">
        <is>
          <t>螺杆式且靠卸载阀调节=适合变频，离心式或磁悬浮=不需要</t>
        </is>
      </c>
      <c r="D7" s="7" t="inlineStr"/>
      <c r="E7" s="4" t="n"/>
    </row>
    <row r="8">
      <c r="A8" s="4" t="n">
        <v>4</v>
      </c>
      <c r="B8" s="5" t="inlineStr">
        <is>
          <t>压缩机功率</t>
        </is>
      </c>
      <c r="C8" s="6" t="inlineStr">
        <is>
          <t>30kW以上变频改造回本合理，15kW以下不划算</t>
        </is>
      </c>
      <c r="D8" s="7" t="inlineStr"/>
      <c r="E8" s="4" t="n"/>
    </row>
    <row r="9">
      <c r="A9" s="4" t="n">
        <v>5</v>
      </c>
      <c r="B9" s="5" t="inlineStr">
        <is>
          <t>空压机运行方式</t>
        </is>
      </c>
      <c r="C9" s="6" t="inlineStr">
        <is>
          <t>24小时运行且有空载=可做余热回收</t>
        </is>
      </c>
      <c r="D9" s="7" t="inlineStr"/>
      <c r="E9" s="4" t="n"/>
    </row>
    <row r="10">
      <c r="A10" s="4" t="n">
        <v>6</v>
      </c>
      <c r="B10" s="5" t="inlineStr">
        <is>
          <t>工厂热水来源</t>
        </is>
      </c>
      <c r="C10" s="6" t="inlineStr">
        <is>
          <t>燃气锅炉烧热水=余热回收价值高，电加热=价值更高</t>
        </is>
      </c>
      <c r="D10" s="7" t="inlineStr"/>
      <c r="E10" s="4" t="n"/>
    </row>
    <row r="11">
      <c r="A11" s="4" t="n">
        <v>7</v>
      </c>
      <c r="B11" s="5" t="inlineStr">
        <is>
          <t>照明灯具类型</t>
        </is>
      </c>
      <c r="C11" s="6" t="inlineStr">
        <is>
          <t>金卤灯/荧光灯=LED改造空间大，已用LED=不需要</t>
        </is>
      </c>
      <c r="D11" s="7" t="inlineStr"/>
      <c r="E11" s="4" t="n"/>
    </row>
    <row r="12">
      <c r="A12" s="4" t="n">
        <v>8</v>
      </c>
      <c r="B12" s="5" t="inlineStr">
        <is>
          <t>冷库照明</t>
        </is>
      </c>
      <c r="C12" s="6" t="inlineStr">
        <is>
          <t>非LED或普通LED（非低温型号）=需更换</t>
        </is>
      </c>
      <c r="D12" s="7" t="inlineStr"/>
      <c r="E12" s="4" t="n"/>
    </row>
    <row r="13">
      <c r="A13" s="4" t="n">
        <v>9</v>
      </c>
      <c r="B13" s="5" t="inlineStr">
        <is>
          <t>功率因数</t>
        </is>
      </c>
      <c r="C13" s="6" t="inlineStr">
        <is>
          <t>低于0.90会被罚款，需加装无功补偿</t>
        </is>
      </c>
      <c r="D13" s="7" t="inlineStr"/>
      <c r="E13" s="4" t="n"/>
    </row>
    <row r="14">
      <c r="A14" s="4" t="n">
        <v>10</v>
      </c>
      <c r="B14" s="5" t="inlineStr">
        <is>
          <t>力调电费</t>
        </is>
      </c>
      <c r="C14" s="6" t="inlineStr">
        <is>
          <t>电费单上力调电费为正数=被罚，需改善</t>
        </is>
      </c>
      <c r="D14" s="7" t="inlineStr"/>
      <c r="E14" s="4" t="n"/>
    </row>
  </sheetData>
  <mergeCells count="2">
    <mergeCell ref="A2:E2"/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16" customWidth="1" min="3" max="3"/>
    <col width="16" customWidth="1" min="4" max="4"/>
    <col width="16" customWidth="1" min="5" max="5"/>
    <col width="30" customWidth="1" min="6" max="6"/>
  </cols>
  <sheetData>
    <row r="1">
      <c r="A1" s="1" t="inlineStr">
        <is>
          <t>冷库压缩机变频改造投入产出测算表</t>
        </is>
      </c>
    </row>
    <row r="2">
      <c r="A2" s="2" t="inlineStr">
        <is>
          <t>说明：蓝色单元格根据你工厂实际数据修改，黑色单元格为公式自动计算</t>
        </is>
      </c>
    </row>
    <row r="4">
      <c r="A4" s="8" t="inlineStr">
        <is>
          <t>基础参数</t>
        </is>
      </c>
    </row>
    <row r="5">
      <c r="A5" s="9" t="inlineStr">
        <is>
          <t>综合电价(元/kWh)</t>
        </is>
      </c>
      <c r="B5" s="7" t="n">
        <v>0.72</v>
      </c>
    </row>
    <row r="6">
      <c r="A6" s="9" t="inlineStr">
        <is>
          <t>年运行天数</t>
        </is>
      </c>
      <c r="B6" s="7" t="n">
        <v>330</v>
      </c>
    </row>
    <row r="7">
      <c r="A7" s="9" t="inlineStr">
        <is>
          <t>日均运行小时</t>
        </is>
      </c>
      <c r="B7" s="7" t="n">
        <v>24</v>
      </c>
    </row>
    <row r="9">
      <c r="A9" s="8" t="inlineStr">
        <is>
          <t>压缩机参数</t>
        </is>
      </c>
    </row>
    <row r="10">
      <c r="A10" s="3" t="inlineStr"/>
      <c r="B10" s="3" t="inlineStr">
        <is>
          <t>项目</t>
        </is>
      </c>
      <c r="C10" s="3" t="inlineStr">
        <is>
          <t>数值</t>
        </is>
      </c>
      <c r="D10" s="3" t="inlineStr">
        <is>
          <t>单位</t>
        </is>
      </c>
      <c r="E10" s="3" t="inlineStr">
        <is>
          <t>公式说明</t>
        </is>
      </c>
    </row>
    <row r="11">
      <c r="A11" s="10" t="inlineStr">
        <is>
          <t>投入</t>
        </is>
      </c>
      <c r="B11" s="11" t="inlineStr">
        <is>
          <t>变频器+传感器+安装</t>
        </is>
      </c>
      <c r="C11" s="12" t="n">
        <v>35000</v>
      </c>
      <c r="D11" s="11" t="inlineStr">
        <is>
          <t>元</t>
        </is>
      </c>
      <c r="E11" s="13" t="inlineStr">
        <is>
          <t>55kW变频器成套</t>
        </is>
      </c>
    </row>
    <row r="12">
      <c r="A12" s="10" t="inlineStr"/>
      <c r="B12" s="11" t="inlineStr">
        <is>
          <t>压缩机功率</t>
        </is>
      </c>
      <c r="C12" s="7" t="n">
        <v>55</v>
      </c>
      <c r="D12" s="11" t="inlineStr">
        <is>
          <t>kW</t>
        </is>
      </c>
      <c r="E12" s="13" t="inlineStr">
        <is>
          <t>输入值</t>
        </is>
      </c>
    </row>
    <row r="13">
      <c r="A13" s="10" t="inlineStr"/>
      <c r="B13" s="11" t="inlineStr">
        <is>
          <t>平均节电率</t>
        </is>
      </c>
      <c r="C13" s="14" t="n">
        <v>0.25</v>
      </c>
      <c r="D13" s="11" t="inlineStr"/>
      <c r="E13" s="13" t="inlineStr">
        <is>
          <t>参考行业20-30%均值</t>
        </is>
      </c>
    </row>
    <row r="14">
      <c r="A14" s="10" t="inlineStr"/>
      <c r="B14" s="11" t="inlineStr">
        <is>
          <t>日均省电</t>
        </is>
      </c>
      <c r="C14" s="15">
        <f>C12*C13*$B$7</f>
        <v/>
      </c>
      <c r="D14" s="11" t="inlineStr">
        <is>
          <t>kWh</t>
        </is>
      </c>
      <c r="E14" s="13">
        <f>功率×节电率×运行小时</f>
        <v/>
      </c>
    </row>
    <row r="15">
      <c r="A15" s="10" t="inlineStr"/>
      <c r="B15" s="11" t="inlineStr">
        <is>
          <t>年省电费</t>
        </is>
      </c>
      <c r="C15" s="16">
        <f>C14*$B$6*$B$5</f>
        <v/>
      </c>
      <c r="D15" s="11" t="inlineStr">
        <is>
          <t>元</t>
        </is>
      </c>
      <c r="E15" s="13">
        <f>日均省电×年运行天数×电价</f>
        <v/>
      </c>
    </row>
    <row r="16">
      <c r="A16" s="10" t="inlineStr">
        <is>
          <t>回本</t>
        </is>
      </c>
      <c r="B16" s="11" t="inlineStr">
        <is>
          <t>回本周期</t>
        </is>
      </c>
      <c r="C16" s="17">
        <f>C11/(C15/12)</f>
        <v/>
      </c>
      <c r="D16" s="11" t="inlineStr">
        <is>
          <t>月</t>
        </is>
      </c>
      <c r="E16" s="13">
        <f>投入÷(年省÷12)</f>
        <v/>
      </c>
    </row>
    <row r="18">
      <c r="A18" s="8" t="inlineStr">
        <is>
          <t>蒸发器风扇（可选）</t>
        </is>
      </c>
    </row>
    <row r="19">
      <c r="A19" s="3" t="inlineStr"/>
      <c r="B19" s="3" t="inlineStr">
        <is>
          <t>项目</t>
        </is>
      </c>
      <c r="C19" s="3" t="inlineStr">
        <is>
          <t>数值</t>
        </is>
      </c>
      <c r="D19" s="3" t="inlineStr">
        <is>
          <t>单位</t>
        </is>
      </c>
      <c r="E19" s="3" t="inlineStr">
        <is>
          <t>公式说明</t>
        </is>
      </c>
    </row>
    <row r="20">
      <c r="A20" s="10" t="inlineStr">
        <is>
          <t>投入</t>
        </is>
      </c>
      <c r="B20" s="11" t="inlineStr">
        <is>
          <t>小变频器（4台共用）</t>
        </is>
      </c>
      <c r="C20" s="7" t="n">
        <v>5000</v>
      </c>
      <c r="D20" s="11" t="inlineStr">
        <is>
          <t>元</t>
        </is>
      </c>
      <c r="E20" s="13" t="inlineStr">
        <is>
          <t>1.5kW×4台分时控制</t>
        </is>
      </c>
    </row>
    <row r="21">
      <c r="A21" s="10" t="inlineStr"/>
      <c r="B21" s="11" t="inlineStr">
        <is>
          <t>风扇总功率</t>
        </is>
      </c>
      <c r="C21" s="7" t="n">
        <v>6</v>
      </c>
      <c r="D21" s="11" t="inlineStr">
        <is>
          <t>kW</t>
        </is>
      </c>
      <c r="E21" s="13" t="inlineStr">
        <is>
          <t>1.5kW×4台</t>
        </is>
      </c>
    </row>
    <row r="22">
      <c r="A22" s="10" t="inlineStr"/>
      <c r="B22" s="11" t="inlineStr">
        <is>
          <t>节电率</t>
        </is>
      </c>
      <c r="C22" s="14" t="n">
        <v>0.3</v>
      </c>
      <c r="D22" s="11" t="inlineStr"/>
      <c r="E22" s="13" t="inlineStr">
        <is>
          <t>变频后平均值</t>
        </is>
      </c>
    </row>
    <row r="23">
      <c r="A23" s="10" t="inlineStr"/>
      <c r="B23" s="11" t="inlineStr">
        <is>
          <t>日均省电</t>
        </is>
      </c>
      <c r="C23" s="15">
        <f>C21*C22*$B$7</f>
        <v/>
      </c>
      <c r="D23" s="11" t="inlineStr">
        <is>
          <t>kWh</t>
        </is>
      </c>
      <c r="E23" s="13">
        <f>功率×节电率×运行小时</f>
        <v/>
      </c>
    </row>
    <row r="24">
      <c r="A24" s="10" t="inlineStr"/>
      <c r="B24" s="11" t="inlineStr">
        <is>
          <t>年省电费</t>
        </is>
      </c>
      <c r="C24" s="16">
        <f>C23*$B$6*$B$5</f>
        <v/>
      </c>
      <c r="D24" s="11" t="inlineStr">
        <is>
          <t>元</t>
        </is>
      </c>
      <c r="E24" s="13">
        <f>日均省电×年运行天数×电价</f>
        <v/>
      </c>
    </row>
    <row r="26">
      <c r="A26" s="8" t="inlineStr">
        <is>
          <t>投入产出汇总</t>
        </is>
      </c>
    </row>
    <row r="27">
      <c r="B27" s="18" t="inlineStr">
        <is>
          <t>总投入</t>
        </is>
      </c>
      <c r="C27" s="19">
        <f>C11+C20</f>
        <v/>
      </c>
      <c r="D27" s="9" t="inlineStr">
        <is>
          <t>元</t>
        </is>
      </c>
    </row>
    <row r="28">
      <c r="B28" s="18" t="inlineStr">
        <is>
          <t>总年省</t>
        </is>
      </c>
      <c r="C28" s="16">
        <f>C15+C24</f>
        <v/>
      </c>
      <c r="D28" s="9" t="inlineStr">
        <is>
          <t>元</t>
        </is>
      </c>
    </row>
    <row r="29">
      <c r="B29" s="18" t="inlineStr">
        <is>
          <t>综合回本</t>
        </is>
      </c>
      <c r="C29" s="17">
        <f>C27/(C28/12)</f>
        <v/>
      </c>
      <c r="D29" s="9" t="inlineStr">
        <is>
          <t>月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16" customWidth="1" min="3" max="3"/>
    <col width="16" customWidth="1" min="4" max="4"/>
    <col width="30" customWidth="1" min="5" max="5"/>
  </cols>
  <sheetData>
    <row r="1">
      <c r="A1" s="1" t="inlineStr">
        <is>
          <t>空压机余热回收速算表</t>
        </is>
      </c>
    </row>
    <row r="2">
      <c r="A2" s="2" t="inlineStr">
        <is>
          <t>说明：蓝色单元格根据你工厂实际数据修改，黑色单元格为公式自动计算</t>
        </is>
      </c>
    </row>
    <row r="4">
      <c r="A4" s="8" t="inlineStr">
        <is>
          <t>基础参数</t>
        </is>
      </c>
    </row>
    <row r="5">
      <c r="A5" s="9" t="inlineStr">
        <is>
          <t>天然气价格(元/m³)</t>
        </is>
      </c>
      <c r="B5" s="7" t="n">
        <v>3.5</v>
      </c>
    </row>
    <row r="6">
      <c r="A6" s="9" t="inlineStr">
        <is>
          <t>天然气热值(kWh/m³)</t>
        </is>
      </c>
      <c r="B6" s="7" t="n">
        <v>9.779999999999999</v>
      </c>
    </row>
    <row r="7">
      <c r="A7" s="9" t="inlineStr">
        <is>
          <t>锅炉效率</t>
        </is>
      </c>
      <c r="B7" s="14" t="n">
        <v>0.9</v>
      </c>
    </row>
    <row r="8">
      <c r="A8" s="9" t="inlineStr">
        <is>
          <t>等效热量单价(元/kWh)</t>
        </is>
      </c>
      <c r="B8" s="20">
        <f>B5/(B6*B7)</f>
        <v/>
      </c>
    </row>
    <row r="9">
      <c r="A9" s="9" t="inlineStr">
        <is>
          <t>年运行天数</t>
        </is>
      </c>
      <c r="B9" s="7" t="n">
        <v>330</v>
      </c>
    </row>
    <row r="10">
      <c r="A10" s="9" t="inlineStr">
        <is>
          <t>日均有效运行小时</t>
        </is>
      </c>
      <c r="B10" s="7" t="n">
        <v>20</v>
      </c>
    </row>
    <row r="12">
      <c r="A12" s="8" t="inlineStr">
        <is>
          <t>余热回收计算</t>
        </is>
      </c>
    </row>
    <row r="13">
      <c r="A13" s="3" t="inlineStr"/>
      <c r="B13" s="3" t="inlineStr">
        <is>
          <t>项目</t>
        </is>
      </c>
      <c r="C13" s="3" t="inlineStr">
        <is>
          <t>数值</t>
        </is>
      </c>
      <c r="D13" s="3" t="inlineStr">
        <is>
          <t>单位</t>
        </is>
      </c>
      <c r="E13" s="3" t="inlineStr">
        <is>
          <t>公式说明</t>
        </is>
      </c>
    </row>
    <row r="14">
      <c r="A14" s="10" t="inlineStr">
        <is>
          <t>投入</t>
        </is>
      </c>
      <c r="B14" s="11" t="inlineStr">
        <is>
          <t>板式换热器+热水箱+循环泵</t>
        </is>
      </c>
      <c r="C14" s="12" t="n">
        <v>20000</v>
      </c>
      <c r="D14" s="11" t="inlineStr">
        <is>
          <t>元</t>
        </is>
      </c>
      <c r="E14" s="13" t="inlineStr">
        <is>
          <t>成套设备+安装</t>
        </is>
      </c>
    </row>
    <row r="15">
      <c r="A15" s="10" t="inlineStr"/>
      <c r="B15" s="11" t="inlineStr">
        <is>
          <t>空压机功率</t>
        </is>
      </c>
      <c r="C15" s="7" t="n">
        <v>55</v>
      </c>
      <c r="D15" s="11" t="inlineStr">
        <is>
          <t>kW</t>
        </is>
      </c>
      <c r="E15" s="13" t="inlineStr">
        <is>
          <t>输入值</t>
        </is>
      </c>
    </row>
    <row r="16">
      <c r="A16" s="10" t="inlineStr"/>
      <c r="B16" s="11" t="inlineStr">
        <is>
          <t>热散失比例</t>
        </is>
      </c>
      <c r="C16" s="14" t="n">
        <v>0.7</v>
      </c>
      <c r="D16" s="11" t="inlineStr"/>
      <c r="E16" s="13" t="inlineStr">
        <is>
          <t>空压机能量中约70%变热</t>
        </is>
      </c>
    </row>
    <row r="17">
      <c r="A17" s="10" t="inlineStr"/>
      <c r="B17" s="11" t="inlineStr">
        <is>
          <t>回收效率</t>
        </is>
      </c>
      <c r="C17" s="14" t="n">
        <v>0.7</v>
      </c>
      <c r="D17" s="11" t="inlineStr"/>
      <c r="E17" s="13" t="inlineStr">
        <is>
          <t>板式换热器回收效率</t>
        </is>
      </c>
    </row>
    <row r="18">
      <c r="A18" s="10" t="inlineStr"/>
      <c r="B18" s="11" t="inlineStr">
        <is>
          <t>可回收热功率</t>
        </is>
      </c>
      <c r="C18" s="15">
        <f>C15*C16*C17</f>
        <v/>
      </c>
      <c r="D18" s="11" t="inlineStr">
        <is>
          <t>kW</t>
        </is>
      </c>
      <c r="E18" s="13">
        <f>功率×热散失×回收效率</f>
        <v/>
      </c>
    </row>
    <row r="19">
      <c r="A19" s="10" t="inlineStr"/>
      <c r="B19" s="11" t="inlineStr">
        <is>
          <t>日回收热量</t>
        </is>
      </c>
      <c r="C19" s="15">
        <f>C18*$B$10</f>
        <v/>
      </c>
      <c r="D19" s="11" t="inlineStr">
        <is>
          <t>kWh</t>
        </is>
      </c>
      <c r="E19" s="13">
        <f>热功率×有效运行小时</f>
        <v/>
      </c>
    </row>
    <row r="20">
      <c r="A20" s="10" t="inlineStr"/>
      <c r="B20" s="11" t="inlineStr">
        <is>
          <t>年等效热费</t>
        </is>
      </c>
      <c r="C20" s="21">
        <f>C19*$B$9*$B$8</f>
        <v/>
      </c>
      <c r="D20" s="11" t="inlineStr">
        <is>
          <t>元</t>
        </is>
      </c>
      <c r="E20" s="13">
        <f>日回收×年运行天数×等效热价</f>
        <v/>
      </c>
    </row>
    <row r="21">
      <c r="A21" s="10" t="inlineStr"/>
      <c r="B21" s="11" t="inlineStr">
        <is>
          <t>全年平均利用率</t>
        </is>
      </c>
      <c r="C21" s="14" t="n">
        <v>0.5</v>
      </c>
      <c r="D21" s="11" t="inlineStr"/>
      <c r="E21" s="13" t="inlineStr">
        <is>
          <t>夏季低冬季高，全年均值</t>
        </is>
      </c>
    </row>
    <row r="22">
      <c r="A22" s="10" t="inlineStr"/>
      <c r="B22" s="11" t="inlineStr">
        <is>
          <t>保守年省</t>
        </is>
      </c>
      <c r="C22" s="16">
        <f>C20*C21</f>
        <v/>
      </c>
      <c r="D22" s="11" t="inlineStr">
        <is>
          <t>元</t>
        </is>
      </c>
      <c r="E22" s="13">
        <f>年等效热费×利用率</f>
        <v/>
      </c>
    </row>
    <row r="23">
      <c r="A23" s="10" t="inlineStr">
        <is>
          <t>回本</t>
        </is>
      </c>
      <c r="B23" s="11" t="inlineStr">
        <is>
          <t>回本周期</t>
        </is>
      </c>
      <c r="C23" s="17">
        <f>C14/(C22/12)</f>
        <v/>
      </c>
      <c r="D23" s="11" t="inlineStr">
        <is>
          <t>月</t>
        </is>
      </c>
      <c r="E23" s="13">
        <f>投入÷(保守年省÷12)</f>
        <v/>
      </c>
    </row>
    <row r="25">
      <c r="A25" s="2" t="inlineStr">
        <is>
          <t>注：等效热量单价按燃气锅炉计算（非电加热），食品厂热水通常由燃气锅炉供应。蓝色单元格可修改。</t>
        </is>
      </c>
    </row>
  </sheetData>
  <mergeCells count="3">
    <mergeCell ref="A2:E2"/>
    <mergeCell ref="A1:E1"/>
    <mergeCell ref="A25:E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2026-07-30T13:22:13Z</dcterms:created>
  <dcterms:modified xmlns:dcterms="http://purl.org/dc/terms/" xmlns:xsi="http://www.w3.org/2001/XMLSchema-instance" xsi:type="dcterms:W3CDTF">2026-08-01T14:20:40Z</dcterms:modified>
</cp:coreProperties>
</file>